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VDY\Compta\Public\RAO\Frontaliers_dès_2019\Modèles\Création des fichiers par commune\"/>
    </mc:Choice>
  </mc:AlternateContent>
  <xr:revisionPtr revIDLastSave="0" documentId="13_ncr:1_{5118EA62-785B-4D30-B727-6CEBAE4CEF9A}" xr6:coauthVersionLast="46" xr6:coauthVersionMax="46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T27" i="16" s="1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X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X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X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X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X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X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X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X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X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X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X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X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X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X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X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X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X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X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X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X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X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X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X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X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X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X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X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X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X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X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X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X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X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X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X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X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X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X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X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X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X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X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X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X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X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X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X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X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X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X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X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X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X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X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X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X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X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X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X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X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X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X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X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X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X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X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X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X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X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X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X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X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X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X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X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X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X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X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X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X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X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X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X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X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X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X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X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X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X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X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X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X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X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X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X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X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X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X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X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X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X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X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X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X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X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X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X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X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X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X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X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X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X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X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X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X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X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X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X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X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X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X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X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X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X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X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X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X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X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X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X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X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X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X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X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X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X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X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X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X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X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X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X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X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X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X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X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X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X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X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X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X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X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X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X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X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X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X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X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X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X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X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X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X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X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X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X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X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X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X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X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X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X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X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X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X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X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X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X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X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X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X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X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X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X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X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X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X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X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X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X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X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X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X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X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X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X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X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X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X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X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X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X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X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X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X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X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X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X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X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X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X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X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X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X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X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X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X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X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X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X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X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X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X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X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X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X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X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X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X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X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X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X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X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X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X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X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X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X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X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X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X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X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X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X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X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X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X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X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X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X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X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X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X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X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C31" i="13"/>
  <c r="B31" i="13"/>
  <c r="U30" i="13"/>
  <c r="T30" i="13"/>
  <c r="S30" i="13"/>
  <c r="R30" i="13"/>
  <c r="Q30" i="13"/>
  <c r="P30" i="13"/>
  <c r="O30" i="13"/>
  <c r="M30" i="13"/>
  <c r="X30" i="13" s="1"/>
  <c r="C30" i="13"/>
  <c r="B30" i="13"/>
  <c r="U29" i="13"/>
  <c r="T29" i="13"/>
  <c r="S29" i="13"/>
  <c r="R29" i="13"/>
  <c r="R27" i="13" s="1"/>
  <c r="Q29" i="13"/>
  <c r="P29" i="13"/>
  <c r="O29" i="13"/>
  <c r="M29" i="13"/>
  <c r="X29" i="13" s="1"/>
  <c r="Y29" i="13" s="1"/>
  <c r="C29" i="13"/>
  <c r="B29" i="13"/>
  <c r="C25" i="13"/>
  <c r="G24" i="13"/>
  <c r="C24" i="13"/>
  <c r="C22" i="13"/>
  <c r="G8" i="13"/>
  <c r="Y1100" i="10"/>
  <c r="X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X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X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X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X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X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X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X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X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X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X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X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X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X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X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X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X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X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X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X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X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X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X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X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X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X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X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X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X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X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X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X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X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X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X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X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X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X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X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X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X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X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X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X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X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X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X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X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X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X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X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X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X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X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X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X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X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X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X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X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X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X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X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X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X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X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X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X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X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X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X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X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X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X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X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X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X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X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X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X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X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X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X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X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X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X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X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X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X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X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X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X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X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X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X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X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X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X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X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X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X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X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X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X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X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X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X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X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X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X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X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X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X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X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X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X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X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X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X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X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X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X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X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X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X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X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X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X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X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X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X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X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X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X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X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X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X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X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X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X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X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X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X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X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X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X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X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X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X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X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X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X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X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X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X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X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X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X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X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X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X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X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X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X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X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X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X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X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X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X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X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X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X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X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X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X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X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X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X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X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X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X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X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X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X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X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X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X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X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X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X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X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X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X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X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X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X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X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X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X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X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X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X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X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X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X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X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X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X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X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X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X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X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X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X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X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X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X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X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X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X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X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X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X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X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X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X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X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X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X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X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X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X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X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X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X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X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X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X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X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X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X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X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X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X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X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X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X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X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X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X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X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X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X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X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X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X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X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X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X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X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X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X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X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X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X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X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X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X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X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X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X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X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X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X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X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X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X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X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X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X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X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X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X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X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X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X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X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X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X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X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X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X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X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X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X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X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X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X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X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X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X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X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X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X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X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X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X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X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X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X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X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Q27" i="10" s="1"/>
  <c r="P31" i="10"/>
  <c r="O31" i="10"/>
  <c r="M31" i="10"/>
  <c r="V31" i="10" s="1"/>
  <c r="C31" i="10"/>
  <c r="B31" i="10"/>
  <c r="Y30" i="10"/>
  <c r="X30" i="10"/>
  <c r="W30" i="10"/>
  <c r="U30" i="10"/>
  <c r="U27" i="10" s="1"/>
  <c r="U25" i="10" s="1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T27" i="10" s="1"/>
  <c r="S29" i="10"/>
  <c r="R29" i="10"/>
  <c r="R27" i="10" s="1"/>
  <c r="Q29" i="10"/>
  <c r="P29" i="10"/>
  <c r="O29" i="10"/>
  <c r="M29" i="10"/>
  <c r="X29" i="10" s="1"/>
  <c r="Y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G59" i="14" l="1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S26" i="17"/>
  <c r="S25" i="17"/>
  <c r="S28" i="17" s="1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W27" i="16" s="1"/>
  <c r="X29" i="16"/>
  <c r="W30" i="16"/>
  <c r="U27" i="16"/>
  <c r="U26" i="16" s="1"/>
  <c r="R25" i="16"/>
  <c r="R28" i="16" s="1"/>
  <c r="G15" i="16"/>
  <c r="R26" i="16"/>
  <c r="S25" i="16"/>
  <c r="S28" i="16" s="1"/>
  <c r="G17" i="16"/>
  <c r="T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Z187" i="16" s="1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Z1013" i="16"/>
  <c r="Z1098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Y30" i="13"/>
  <c r="G7" i="13" s="1"/>
  <c r="Y31" i="13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W27" i="13" s="1"/>
  <c r="G10" i="13" s="1"/>
  <c r="U27" i="13"/>
  <c r="G17" i="13"/>
  <c r="O26" i="13"/>
  <c r="O25" i="13"/>
  <c r="O28" i="13" s="1"/>
  <c r="S25" i="13"/>
  <c r="S28" i="13" s="1"/>
  <c r="W25" i="13"/>
  <c r="W28" i="13" s="1"/>
  <c r="P27" i="13"/>
  <c r="X33" i="13"/>
  <c r="V36" i="13"/>
  <c r="X63" i="13"/>
  <c r="X87" i="13"/>
  <c r="V102" i="13"/>
  <c r="V113" i="13"/>
  <c r="X55" i="13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R26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Z799" i="13" s="1"/>
  <c r="V90" i="13"/>
  <c r="X92" i="13"/>
  <c r="V98" i="13"/>
  <c r="X100" i="13"/>
  <c r="V106" i="13"/>
  <c r="X108" i="13"/>
  <c r="V114" i="13"/>
  <c r="X116" i="13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Z978" i="13" s="1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Z1084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Z949" i="13"/>
  <c r="V1063" i="13"/>
  <c r="V1077" i="13"/>
  <c r="V1085" i="13"/>
  <c r="V1093" i="13"/>
  <c r="Z1098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Z906" i="13"/>
  <c r="V1005" i="13"/>
  <c r="V1008" i="13"/>
  <c r="Z1018" i="13"/>
  <c r="V1021" i="13"/>
  <c r="V1024" i="13"/>
  <c r="V1037" i="13"/>
  <c r="X1040" i="13"/>
  <c r="Z798" i="13" s="1"/>
  <c r="X1048" i="13"/>
  <c r="X1056" i="13"/>
  <c r="Z898" i="13" s="1"/>
  <c r="X1064" i="13"/>
  <c r="Z1064" i="13" s="1"/>
  <c r="X1072" i="13"/>
  <c r="V1078" i="13"/>
  <c r="X1080" i="13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G7" i="10"/>
  <c r="S27" i="10"/>
  <c r="G16" i="10" s="1"/>
  <c r="W29" i="10"/>
  <c r="G14" i="10"/>
  <c r="Q26" i="10"/>
  <c r="Q25" i="10"/>
  <c r="Q28" i="10" s="1"/>
  <c r="T25" i="10"/>
  <c r="T28" i="10" s="1"/>
  <c r="G17" i="10"/>
  <c r="T26" i="10"/>
  <c r="S26" i="10"/>
  <c r="G15" i="10"/>
  <c r="R25" i="10"/>
  <c r="R26" i="10"/>
  <c r="U26" i="10"/>
  <c r="P27" i="10"/>
  <c r="X39" i="10"/>
  <c r="X63" i="10"/>
  <c r="V29" i="10"/>
  <c r="V47" i="10"/>
  <c r="V117" i="10"/>
  <c r="O27" i="10"/>
  <c r="W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R28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Z804" i="10" s="1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Z744" i="10" s="1"/>
  <c r="X837" i="10"/>
  <c r="Z862" i="10" s="1"/>
  <c r="X845" i="10"/>
  <c r="X853" i="10"/>
  <c r="X861" i="10"/>
  <c r="Z1023" i="10" s="1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Z996" i="10"/>
  <c r="V1055" i="10"/>
  <c r="V967" i="10"/>
  <c r="V1031" i="10"/>
  <c r="V1095" i="10"/>
  <c r="V930" i="10"/>
  <c r="Z957" i="10"/>
  <c r="V959" i="10"/>
  <c r="V1007" i="10"/>
  <c r="Z1026" i="10"/>
  <c r="V1071" i="10"/>
  <c r="V878" i="10"/>
  <c r="V886" i="10"/>
  <c r="V894" i="10"/>
  <c r="V902" i="10"/>
  <c r="V910" i="10"/>
  <c r="X912" i="10"/>
  <c r="Z924" i="10" s="1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Z1056" i="10" s="1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G10" i="17" l="1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V26" i="17" l="1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charset val="1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<sst xmlns="http://schemas.openxmlformats.org/spreadsheetml/2006/main" count="503" uniqueCount="87">
  <si>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</si>
  <si>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</si>
  <si>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</si>
  <si>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</si>
  <si>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</si>
  <si>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</si>
  <si>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</si>
  <si>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</si>
  <si>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</si>
  <si>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</si>
  <si>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</si>
  <si>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</si>
  <si>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</si>
  <si>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</si>
  <si>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</si>
  <si>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</si>
  <si>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</si>
  <si>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</si>
  <si>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</si>
  <si>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</si>
  <si>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</si>
  <si>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</si>
  <si>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</si>
  <si>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</si>
  <si>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</si>
  <si>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</si>
  <si>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</si>
  <si>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</si>
  <si>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</si>
  <si>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</si>
  <si>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</si>
  <si>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</si>
  <si>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</si>
  <si>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</si>
  <si>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</si>
  <si>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</si>
  <si>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</si>
  <si>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</si>
  <si>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</si>
  <si>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</si>
  <si>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</si>
  <si>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</si>
  <si>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</si>
  <si>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</si>
  <si>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</si>
  <si>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</si>
  <si>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</si>
  <si>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</si>
  <si>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</si>
  <si>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</si>
  <si>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</si>
  <si>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</si>
  <si>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</si>
  <si>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</si>
  <si>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</si>
  <si>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Ici commune concernée</t>
  </si>
  <si>
    <t>Non déclaré en 2020</t>
  </si>
  <si>
    <t>Complément 2020 versé en 2021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</si>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</sst>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5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3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  <xf numFmtId="0" fontId="30" fillId="0" borderId="12" xfId="2" applyFont="1" applyBorder="1" applyAlignment="1" applyProtection="1">
      <alignment horizontal="center" vertical="center" wrapText="1"/>
    </xf>
    <xf numFmtId="0" fontId="31" fillId="4" borderId="52" xfId="1" applyFont="1" applyFill="1" applyBorder="1" applyAlignment="1" applyProtection="1">
      <alignment horizontal="center" vertical="top"/>
      <protection locked="0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D0ADACC-1B14-4041-BF0D-C85EBBC0FB23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27</xdr:col>
      <xdr:colOff>321470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2021.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01.01.2021 au 31.12.2021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83343</xdr:colOff>
      <xdr:row>11</xdr:row>
      <xdr:rowOff>11907</xdr:rowOff>
    </xdr:from>
    <xdr:to>
      <xdr:col>27</xdr:col>
      <xdr:colOff>47627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80656" y="2976563"/>
          <a:ext cx="8203409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19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A5ACEFF-1F9A-4F0F-BE65-1865F61FC439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52</xdr:row>
      <xdr:rowOff>202406</xdr:rowOff>
    </xdr:from>
    <xdr:ext cx="2307298" cy="593304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508F13B-239A-4A3A-B4A5-1005E082AF91}"/>
            </a:ext>
          </a:extLst>
        </xdr:cNvPr>
        <xdr:cNvSpPr/>
      </xdr:nvSpPr>
      <xdr:spPr>
        <a:xfrm>
          <a:off x="836794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85</xdr:row>
      <xdr:rowOff>202406</xdr:rowOff>
    </xdr:from>
    <xdr:ext cx="2307298" cy="593304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999CD2F7-25A2-46DD-B7C4-4D50A66F34E8}"/>
            </a:ext>
          </a:extLst>
        </xdr:cNvPr>
        <xdr:cNvSpPr/>
      </xdr:nvSpPr>
      <xdr:spPr>
        <a:xfrm>
          <a:off x="836794" y="8251031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01.01.2021 au 31.03.2021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01.04.2021 au 31.07.2021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01.08.2021 au 31.12.2021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12</xdr:row>
      <xdr:rowOff>178593</xdr:rowOff>
    </xdr:from>
    <xdr:to>
      <xdr:col>30</xdr:col>
      <xdr:colOff>369094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3345656"/>
          <a:ext cx="9739312" cy="2845594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01.01.2020 au 31.03.2020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01.01.2021 au 31.12.2021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2020 en janvier 2021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toute l'année 2020.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2020 versé en 2021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535779</xdr:colOff>
      <xdr:row>12</xdr:row>
      <xdr:rowOff>95250</xdr:rowOff>
    </xdr:from>
    <xdr:to>
      <xdr:col>27</xdr:col>
      <xdr:colOff>273844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7133092" y="3262313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01.01.2021 au 31.03.2021.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464345</xdr:colOff>
      <xdr:row>16</xdr:row>
      <xdr:rowOff>130969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3263564" cy="103584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01.01.2021 au 31.12.2021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01.04.2021 au 31.12.2021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27</xdr:col>
      <xdr:colOff>95251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977190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54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/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55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/>
      </c>
      <c r="D24" s="196"/>
      <c r="E24" s="9"/>
      <c r="F24" s="9" t="s">
        <v>12</v>
      </c>
      <c r="G24" s="204">
        <f>SUM(L:L)</f>
        <v>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85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63000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44561</v>
      </c>
      <c r="L29" s="92">
        <v>45000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44197</v>
      </c>
      <c r="K30" s="90">
        <v>44286</v>
      </c>
      <c r="L30" s="92">
        <v>15000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44378</v>
      </c>
      <c r="K31" s="90">
        <v>44561</v>
      </c>
      <c r="L31" s="92">
        <v>3000</v>
      </c>
      <c r="M31" s="50">
        <f t="shared" si="3"/>
        <v>2021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000.0000.0000.02_2021_44378_44561_3000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09" t="s">
        <v>49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10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50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1" t="s">
        <v>51</v>
      </c>
      <c r="H25" s="202"/>
      <c r="I25" s="202"/>
      <c r="J25" s="202"/>
      <c r="K25" s="203"/>
      <c r="L25" s="132"/>
      <c r="M25" s="133"/>
      <c r="N25" s="137"/>
    </row>
    <row r="26" spans="1:18" ht="30" customHeight="1" thickBot="1" x14ac:dyDescent="0.25">
      <c r="A26" s="179"/>
      <c r="B26" s="198" t="s">
        <v>60</v>
      </c>
      <c r="C26" s="198"/>
      <c r="D26" s="199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86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3" t="s">
        <v>32</v>
      </c>
      <c r="C30" s="193"/>
      <c r="D30" s="194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6" t="s">
        <v>58</v>
      </c>
      <c r="D39" s="207"/>
      <c r="E39" s="208"/>
      <c r="F39" s="9" t="s">
        <v>1</v>
      </c>
      <c r="G39" s="114">
        <v>2021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5" t="str">
        <f>IF(B30&gt;0,B30,"")</f>
        <v>125.125.2</v>
      </c>
      <c r="D43" s="196"/>
      <c r="E43" s="9"/>
      <c r="F43" s="9" t="s">
        <v>12</v>
      </c>
      <c r="G43" s="204">
        <f>L48</f>
        <v>25000</v>
      </c>
      <c r="H43" s="205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63</v>
      </c>
      <c r="P44" s="41" t="s">
        <v>64</v>
      </c>
      <c r="Q44" s="41" t="s">
        <v>65</v>
      </c>
      <c r="R44" s="41" t="s">
        <v>66</v>
      </c>
      <c r="S44" s="41" t="s">
        <v>67</v>
      </c>
      <c r="T44" s="41" t="s">
        <v>68</v>
      </c>
      <c r="U44" s="41" t="s">
        <v>69</v>
      </c>
      <c r="V44" s="41" t="s">
        <v>70</v>
      </c>
      <c r="W44" s="41" t="s">
        <v>71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72</v>
      </c>
      <c r="P45" s="41" t="s">
        <v>73</v>
      </c>
      <c r="Q45" s="41" t="s">
        <v>74</v>
      </c>
      <c r="R45" s="41" t="s">
        <v>75</v>
      </c>
      <c r="S45" s="41" t="s">
        <v>76</v>
      </c>
      <c r="T45" s="41" t="s">
        <v>77</v>
      </c>
      <c r="U45" s="41" t="s">
        <v>78</v>
      </c>
      <c r="V45" s="41" t="s">
        <v>79</v>
      </c>
      <c r="W45" s="41" t="s">
        <v>80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0" t="s">
        <v>16</v>
      </c>
      <c r="K46" s="191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63</v>
      </c>
      <c r="P47" s="38" t="s">
        <v>64</v>
      </c>
      <c r="Q47" s="38" t="s">
        <v>65</v>
      </c>
      <c r="R47" s="38" t="s">
        <v>66</v>
      </c>
      <c r="S47" s="38" t="s">
        <v>67</v>
      </c>
      <c r="T47" s="38" t="s">
        <v>68</v>
      </c>
      <c r="U47" s="38" t="s">
        <v>69</v>
      </c>
      <c r="V47" s="38" t="s">
        <v>70</v>
      </c>
      <c r="W47" s="38" t="s">
        <v>71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59</v>
      </c>
      <c r="G48" s="90">
        <v>27580</v>
      </c>
      <c r="H48" s="91">
        <v>74500</v>
      </c>
      <c r="I48" s="89" t="s">
        <v>20</v>
      </c>
      <c r="J48" s="90">
        <v>44197</v>
      </c>
      <c r="K48" s="90">
        <v>44286</v>
      </c>
      <c r="L48" s="92">
        <v>25000</v>
      </c>
      <c r="M48" s="50">
        <f t="shared" ref="M48:M84" si="1">IF(L48&gt;0,(YEAR(K48)),"")</f>
        <v>2021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81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82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82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82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10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50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1" t="s">
        <v>51</v>
      </c>
      <c r="H58" s="202"/>
      <c r="I58" s="202"/>
      <c r="J58" s="202"/>
      <c r="K58" s="203"/>
      <c r="L58" s="132"/>
      <c r="M58" s="133"/>
      <c r="N58" s="137"/>
    </row>
    <row r="59" spans="1:27" ht="30" customHeight="1" thickBot="1" x14ac:dyDescent="0.25">
      <c r="B59" s="198" t="s">
        <v>60</v>
      </c>
      <c r="C59" s="198"/>
      <c r="D59" s="199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86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2" t="s">
        <v>32</v>
      </c>
      <c r="C63" s="193"/>
      <c r="D63" s="194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6" t="s">
        <v>61</v>
      </c>
      <c r="D72" s="207"/>
      <c r="E72" s="208"/>
      <c r="F72" s="9" t="s">
        <v>1</v>
      </c>
      <c r="G72" s="114">
        <v>2021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5" t="str">
        <f>IF(B63&gt;0,B63,"")</f>
        <v>125.125.2</v>
      </c>
      <c r="D76" s="196"/>
      <c r="E76" s="9"/>
      <c r="F76" s="9" t="s">
        <v>12</v>
      </c>
      <c r="G76" s="204">
        <f>L81</f>
        <v>30000</v>
      </c>
      <c r="H76" s="205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63</v>
      </c>
      <c r="P77" s="41" t="s">
        <v>64</v>
      </c>
      <c r="Q77" s="41" t="s">
        <v>65</v>
      </c>
      <c r="R77" s="41" t="s">
        <v>66</v>
      </c>
      <c r="S77" s="41" t="s">
        <v>67</v>
      </c>
      <c r="T77" s="41" t="s">
        <v>68</v>
      </c>
      <c r="U77" s="41" t="s">
        <v>69</v>
      </c>
      <c r="V77" s="41" t="s">
        <v>70</v>
      </c>
      <c r="W77" s="41" t="s">
        <v>71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72</v>
      </c>
      <c r="P78" s="41" t="s">
        <v>73</v>
      </c>
      <c r="Q78" s="41" t="s">
        <v>74</v>
      </c>
      <c r="R78" s="41" t="s">
        <v>75</v>
      </c>
      <c r="S78" s="41" t="s">
        <v>76</v>
      </c>
      <c r="T78" s="41" t="s">
        <v>77</v>
      </c>
      <c r="U78" s="41" t="s">
        <v>78</v>
      </c>
      <c r="V78" s="41" t="s">
        <v>79</v>
      </c>
      <c r="W78" s="41" t="s">
        <v>80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0" t="s">
        <v>16</v>
      </c>
      <c r="K79" s="191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63</v>
      </c>
      <c r="P80" s="38" t="s">
        <v>64</v>
      </c>
      <c r="Q80" s="38" t="s">
        <v>65</v>
      </c>
      <c r="R80" s="38" t="s">
        <v>66</v>
      </c>
      <c r="S80" s="38" t="s">
        <v>67</v>
      </c>
      <c r="T80" s="38" t="s">
        <v>68</v>
      </c>
      <c r="U80" s="38" t="s">
        <v>69</v>
      </c>
      <c r="V80" s="38" t="s">
        <v>70</v>
      </c>
      <c r="W80" s="38" t="s">
        <v>71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59</v>
      </c>
      <c r="G81" s="90">
        <v>27580</v>
      </c>
      <c r="H81" s="91">
        <v>74500</v>
      </c>
      <c r="I81" s="89" t="s">
        <v>20</v>
      </c>
      <c r="J81" s="90">
        <v>44287</v>
      </c>
      <c r="K81" s="90">
        <v>44408</v>
      </c>
      <c r="L81" s="92">
        <v>30000</v>
      </c>
      <c r="M81" s="50">
        <f t="shared" ref="M81:M83" si="4">IF(L81&gt;0,(YEAR(K81)),"")</f>
        <v>2021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83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82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82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82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10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1" t="s">
        <v>51</v>
      </c>
      <c r="H91" s="202"/>
      <c r="I91" s="202"/>
      <c r="J91" s="202"/>
      <c r="K91" s="203"/>
      <c r="L91" s="132"/>
      <c r="M91" s="133"/>
      <c r="N91" s="137"/>
    </row>
    <row r="92" spans="2:26" ht="30" customHeight="1" thickBot="1" x14ac:dyDescent="0.25">
      <c r="B92" s="198" t="s">
        <v>60</v>
      </c>
      <c r="C92" s="198"/>
      <c r="D92" s="199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86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2" t="s">
        <v>32</v>
      </c>
      <c r="C96" s="193"/>
      <c r="D96" s="194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6" t="s">
        <v>62</v>
      </c>
      <c r="D105" s="207"/>
      <c r="E105" s="208"/>
      <c r="F105" s="9" t="s">
        <v>1</v>
      </c>
      <c r="G105" s="114">
        <v>2021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5" t="str">
        <f>IF(B96&gt;0,B96,"")</f>
        <v>125.125.2</v>
      </c>
      <c r="D109" s="196"/>
      <c r="E109" s="9"/>
      <c r="F109" s="9" t="s">
        <v>12</v>
      </c>
      <c r="G109" s="204">
        <f>L114</f>
        <v>35000</v>
      </c>
      <c r="H109" s="205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63</v>
      </c>
      <c r="P110" s="41" t="s">
        <v>64</v>
      </c>
      <c r="Q110" s="41" t="s">
        <v>65</v>
      </c>
      <c r="R110" s="41" t="s">
        <v>66</v>
      </c>
      <c r="S110" s="41" t="s">
        <v>67</v>
      </c>
      <c r="T110" s="41" t="s">
        <v>68</v>
      </c>
      <c r="U110" s="41" t="s">
        <v>69</v>
      </c>
      <c r="V110" s="41" t="s">
        <v>70</v>
      </c>
      <c r="W110" s="41" t="s">
        <v>71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72</v>
      </c>
      <c r="P111" s="41" t="s">
        <v>73</v>
      </c>
      <c r="Q111" s="41" t="s">
        <v>74</v>
      </c>
      <c r="R111" s="41" t="s">
        <v>75</v>
      </c>
      <c r="S111" s="41" t="s">
        <v>76</v>
      </c>
      <c r="T111" s="41" t="s">
        <v>77</v>
      </c>
      <c r="U111" s="41" t="s">
        <v>78</v>
      </c>
      <c r="V111" s="41" t="s">
        <v>79</v>
      </c>
      <c r="W111" s="41" t="s">
        <v>80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0" t="s">
        <v>16</v>
      </c>
      <c r="K112" s="191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63</v>
      </c>
      <c r="P113" s="38" t="s">
        <v>64</v>
      </c>
      <c r="Q113" s="38" t="s">
        <v>65</v>
      </c>
      <c r="R113" s="38" t="s">
        <v>66</v>
      </c>
      <c r="S113" s="38" t="s">
        <v>67</v>
      </c>
      <c r="T113" s="38" t="s">
        <v>68</v>
      </c>
      <c r="U113" s="38" t="s">
        <v>69</v>
      </c>
      <c r="V113" s="38" t="s">
        <v>70</v>
      </c>
      <c r="W113" s="38" t="s">
        <v>71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59</v>
      </c>
      <c r="G114" s="90">
        <v>27580</v>
      </c>
      <c r="H114" s="91">
        <v>74500</v>
      </c>
      <c r="I114" s="89" t="s">
        <v>20</v>
      </c>
      <c r="J114" s="90">
        <v>44409</v>
      </c>
      <c r="K114" s="90">
        <v>44561</v>
      </c>
      <c r="L114" s="92">
        <v>35000</v>
      </c>
      <c r="M114" s="50">
        <f t="shared" ref="M114:M116" si="7">IF(L114&gt;0,(YEAR(K114)),"")</f>
        <v>2021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84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82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82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82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B96:D96"/>
    <mergeCell ref="C105:E105"/>
    <mergeCell ref="C109:D109"/>
    <mergeCell ref="G109:H109"/>
    <mergeCell ref="J112:K112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C43:D43"/>
    <mergeCell ref="G43:H43"/>
    <mergeCell ref="B20:N20"/>
    <mergeCell ref="G25:K25"/>
    <mergeCell ref="B26:D26"/>
    <mergeCell ref="B30:D30"/>
    <mergeCell ref="C39:E39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48000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44197</v>
      </c>
      <c r="K29" s="126">
        <v>44561</v>
      </c>
      <c r="L29" s="92">
        <v>30000</v>
      </c>
      <c r="M29" s="50">
        <f t="shared" ref="M29:M93" si="3">IF(L29&gt;0,(YEAR(K29)),"")</f>
        <v>2021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000.0000.0000.00_2021_44197_44561_30000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43831</v>
      </c>
      <c r="K30" s="129">
        <v>43921</v>
      </c>
      <c r="L30" s="130">
        <v>15000</v>
      </c>
      <c r="M30" s="50">
        <f t="shared" si="3"/>
        <v>2020</v>
      </c>
      <c r="N30" s="125" t="s">
        <v>56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000.0000.0000.00_2020_43831_43921_15000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44197</v>
      </c>
      <c r="K31" s="129">
        <v>44227</v>
      </c>
      <c r="L31" s="130">
        <v>3000</v>
      </c>
      <c r="M31" s="50">
        <f t="shared" si="3"/>
        <v>2021</v>
      </c>
      <c r="N31" s="125" t="s">
        <v>57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000.0000.0000.10_2021_44197_44227_3000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65000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44197</v>
      </c>
      <c r="K29" s="90">
        <v>44286</v>
      </c>
      <c r="L29" s="92">
        <v>15000</v>
      </c>
      <c r="M29" s="50">
        <f t="shared" ref="M29:M93" si="3">IF(L29&gt;0,(YEAR(K29)),"")</f>
        <v>2021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000.0000.0000.00_2021_44197_44286_15000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44287</v>
      </c>
      <c r="K30" s="90">
        <v>44561</v>
      </c>
      <c r="L30" s="92">
        <v>50000</v>
      </c>
      <c r="M30" s="50">
        <f t="shared" si="3"/>
        <v>2021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000.0000.0000.00_2021_44287_44561_50000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0" t="s">
        <v>49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50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1" t="s">
        <v>51</v>
      </c>
      <c r="H6" s="202"/>
      <c r="I6" s="202"/>
      <c r="J6" s="202"/>
      <c r="K6" s="203"/>
      <c r="L6" s="65"/>
      <c r="M6" s="51"/>
    </row>
    <row r="7" spans="2:18" ht="30" customHeight="1" thickBot="1" x14ac:dyDescent="0.25">
      <c r="B7" s="197" t="s">
        <v>26</v>
      </c>
      <c r="C7" s="198"/>
      <c r="D7" s="199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86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2" t="s">
        <v>32</v>
      </c>
      <c r="C11" s="193"/>
      <c r="D11" s="194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6" t="s">
        <v>23</v>
      </c>
      <c r="D20" s="207"/>
      <c r="E20" s="208"/>
      <c r="F20" s="9" t="s">
        <v>1</v>
      </c>
      <c r="G20" s="114">
        <v>2021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5" t="str">
        <f>IF(B11&gt;0,B11,"")</f>
        <v>125.125.2</v>
      </c>
      <c r="D24" s="196"/>
      <c r="E24" s="9"/>
      <c r="F24" s="9" t="s">
        <v>12</v>
      </c>
      <c r="G24" s="204">
        <f>SUM(L:L)</f>
        <v>80000</v>
      </c>
      <c r="H24" s="205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0" t="s">
        <v>16</v>
      </c>
      <c r="K27" s="191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43831</v>
      </c>
      <c r="K29" s="90">
        <v>44196</v>
      </c>
      <c r="L29" s="92">
        <v>80000</v>
      </c>
      <c r="M29" s="50">
        <f t="shared" ref="M29:M93" si="3">IF(L29&gt;0,(YEAR(K29)),"")</f>
        <v>2020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000.0000.0000.00_2020_43831_44196_80000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2021-08-27T19:05:28Z</cp:lastPrinted>
  <dcterms:created xsi:type="dcterms:W3CDTF">2019-05-20T11:21:14Z</dcterms:created>
  <dcterms:modified xsi:type="dcterms:W3CDTF">2021-09-16T07:21:45Z</dcterms:modified>
</cp:coreProperties>
</file>